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ry\OneDrive\CSF\2017 Annual Meeting\Source Docs\"/>
    </mc:Choice>
  </mc:AlternateContent>
  <bookViews>
    <workbookView xWindow="0" yWindow="0" windowWidth="20490" windowHeight="7755"/>
  </bookViews>
  <sheets>
    <sheet name="Table 1" sheetId="1" r:id="rId1"/>
  </sheets>
  <definedNames>
    <definedName name="_xlnm.Print_Area" localSheetId="0">'Table 1'!$A$4:$G$42</definedName>
  </definedNames>
  <calcPr calcId="171027"/>
</workbook>
</file>

<file path=xl/calcChain.xml><?xml version="1.0" encoding="utf-8"?>
<calcChain xmlns="http://schemas.openxmlformats.org/spreadsheetml/2006/main">
  <c r="E29" i="1" l="1"/>
  <c r="E26" i="1"/>
  <c r="E25" i="1"/>
  <c r="E24" i="1"/>
  <c r="E23" i="1"/>
  <c r="E22" i="1"/>
  <c r="E21" i="1"/>
  <c r="E14" i="1"/>
  <c r="E11" i="1"/>
  <c r="E10" i="1"/>
  <c r="F10" i="1" l="1"/>
  <c r="F11" i="1"/>
  <c r="F14" i="1"/>
  <c r="F21" i="1"/>
  <c r="F22" i="1"/>
  <c r="F23" i="1"/>
  <c r="F24" i="1"/>
  <c r="F25" i="1"/>
  <c r="F26" i="1"/>
  <c r="F29" i="1"/>
  <c r="F42" i="1"/>
  <c r="E42" i="1"/>
  <c r="E30" i="1"/>
  <c r="F30" i="1" l="1"/>
  <c r="G30" i="1" s="1"/>
  <c r="G42" i="1"/>
  <c r="C42" i="1" l="1"/>
  <c r="C30" i="1"/>
</calcChain>
</file>

<file path=xl/sharedStrings.xml><?xml version="1.0" encoding="utf-8"?>
<sst xmlns="http://schemas.openxmlformats.org/spreadsheetml/2006/main" count="45" uniqueCount="44">
  <si>
    <t>Tampa Bay CDC &amp; Community Service Foundation JV</t>
  </si>
  <si>
    <t>Multiple site 17 Units Orange Lake Village Rental Homes</t>
  </si>
  <si>
    <t>8 to 12</t>
  </si>
  <si>
    <t>Loan Amount</t>
  </si>
  <si>
    <t>PROPOSED  BUDGET</t>
  </si>
  <si>
    <t>Redeveloper:                           -</t>
  </si>
  <si>
    <t>Property Address:                           -</t>
  </si>
  <si>
    <t>Acquisition  Cost</t>
  </si>
  <si>
    <t>a.   Permit Fees</t>
  </si>
  <si>
    <t>b.   Architectural Fees</t>
  </si>
  <si>
    <t>Demolition  Cost</t>
  </si>
  <si>
    <t>Financing and Carrying Costs:</t>
  </si>
  <si>
    <t>Title and Recording Fees</t>
  </si>
  <si>
    <t>Legal Fees</t>
  </si>
  <si>
    <t>Closing Costs</t>
  </si>
  <si>
    <t>Appraisals</t>
  </si>
  <si>
    <t>Utilities</t>
  </si>
  <si>
    <r>
      <rPr>
        <sz val="11"/>
        <rFont val="Arial"/>
        <family val="2"/>
      </rPr>
      <t>EXHIBIT A</t>
    </r>
  </si>
  <si>
    <t>n/a</t>
  </si>
  <si>
    <t>USES</t>
  </si>
  <si>
    <t>SOURCES</t>
  </si>
  <si>
    <t>Interest During Construction</t>
  </si>
  <si>
    <t>Taxes During Construction</t>
  </si>
  <si>
    <t>Other (planning and community engagement)</t>
  </si>
  <si>
    <t>Total Development Cost</t>
  </si>
  <si>
    <t>Total Sources</t>
  </si>
  <si>
    <r>
      <rPr>
        <sz val="12"/>
        <rFont val="Arial"/>
        <family val="2"/>
      </rPr>
      <t>-     Estimate No. of Months</t>
    </r>
  </si>
  <si>
    <t>Pinellas Co Land Assemby trust</t>
  </si>
  <si>
    <t>Deffered Dev Fee</t>
  </si>
  <si>
    <t>6 for sale units SHIP rehab fund</t>
  </si>
  <si>
    <t>Gross Rehabilitation Cost of for Rental 11</t>
  </si>
  <si>
    <t>Gross Rehabilitation Cost of for sale 6</t>
  </si>
  <si>
    <t>6 for sale units SHIP Acquisition $</t>
  </si>
  <si>
    <t>Alternate option A</t>
  </si>
  <si>
    <t>11 rental units TF rehab fund PHFA</t>
  </si>
  <si>
    <t>11 rental units TF Acquisition PHFA</t>
  </si>
  <si>
    <t>Surveys</t>
  </si>
  <si>
    <t>Home inspections</t>
  </si>
  <si>
    <t>Total</t>
  </si>
  <si>
    <t>11 units  Rental</t>
  </si>
  <si>
    <t>6 units For Sale</t>
  </si>
  <si>
    <t>Perm Mortgage 1st postion</t>
  </si>
  <si>
    <t>Redeveloper's Profit (7% of total development costs)</t>
  </si>
  <si>
    <t xml:space="preserve">11 rental units+6 sell soft fee/dev fee SHIP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</si>
</sst>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4" fontId="3" fillId="0" borderId="1" xfId="1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44" fontId="4" fillId="0" borderId="5" xfId="1" applyNumberFormat="1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 vertical="top"/>
    </xf>
    <xf numFmtId="164" fontId="8" fillId="0" borderId="5" xfId="0" applyNumberFormat="1" applyFont="1" applyFill="1" applyBorder="1" applyAlignment="1">
      <alignment horizontal="right" vertical="top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/>
    </xf>
    <xf numFmtId="44" fontId="4" fillId="3" borderId="5" xfId="1" applyNumberFormat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9" fillId="2" borderId="4" xfId="0" applyFont="1" applyFill="1" applyBorder="1" applyAlignment="1">
      <alignment horizontal="right" vertical="top"/>
    </xf>
    <xf numFmtId="0" fontId="2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right" vertical="top"/>
    </xf>
    <xf numFmtId="0" fontId="9" fillId="4" borderId="0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activeCell="E54" sqref="E54"/>
    </sheetView>
  </sheetViews>
  <sheetFormatPr defaultRowHeight="12.75" x14ac:dyDescent="0.2"/>
  <cols>
    <col min="1" max="1" width="50.1640625" customWidth="1"/>
    <col min="2" max="2" width="5" customWidth="1"/>
    <col min="3" max="3" width="31.33203125" customWidth="1"/>
    <col min="4" max="4" width="4.6640625" customWidth="1"/>
    <col min="5" max="5" width="20.6640625" customWidth="1"/>
    <col min="6" max="6" width="20.33203125" customWidth="1"/>
    <col min="7" max="7" width="18.83203125" customWidth="1"/>
  </cols>
  <sheetData>
    <row r="1" spans="1:6" ht="15" customHeight="1" x14ac:dyDescent="0.2">
      <c r="A1" s="1" t="s">
        <v>17</v>
      </c>
      <c r="B1" s="1"/>
      <c r="C1" s="2"/>
      <c r="D1" s="2"/>
      <c r="E1" s="2"/>
      <c r="F1" s="2"/>
    </row>
    <row r="2" spans="1:6" ht="15" customHeight="1" x14ac:dyDescent="0.2">
      <c r="A2" s="6" t="s">
        <v>4</v>
      </c>
      <c r="B2" s="6"/>
      <c r="C2" s="2"/>
      <c r="D2" s="2"/>
      <c r="E2" s="2"/>
      <c r="F2" s="2"/>
    </row>
    <row r="3" spans="1:6" ht="15.95" customHeight="1" x14ac:dyDescent="0.2">
      <c r="A3" s="3" t="s">
        <v>5</v>
      </c>
      <c r="B3" s="4" t="s">
        <v>0</v>
      </c>
      <c r="C3" s="2"/>
      <c r="D3" s="2"/>
      <c r="E3" s="2"/>
      <c r="F3" s="2"/>
    </row>
    <row r="4" spans="1:6" ht="15.95" customHeight="1" x14ac:dyDescent="0.2">
      <c r="A4" s="3" t="s">
        <v>33</v>
      </c>
      <c r="B4" s="4"/>
      <c r="C4" s="2"/>
      <c r="D4" s="2"/>
      <c r="E4" s="2"/>
      <c r="F4" s="2"/>
    </row>
    <row r="5" spans="1:6" ht="15.95" customHeight="1" x14ac:dyDescent="0.2">
      <c r="A5" s="3" t="s">
        <v>6</v>
      </c>
      <c r="B5" s="4" t="s">
        <v>1</v>
      </c>
      <c r="C5" s="2"/>
      <c r="D5" s="2"/>
      <c r="E5" s="2"/>
      <c r="F5" s="2"/>
    </row>
    <row r="6" spans="1:6" ht="15.95" customHeight="1" x14ac:dyDescent="0.2">
      <c r="A6" s="9" t="s">
        <v>19</v>
      </c>
      <c r="B6" s="8"/>
      <c r="C6" s="27" t="s">
        <v>38</v>
      </c>
      <c r="D6" s="28"/>
      <c r="E6" s="29" t="s">
        <v>39</v>
      </c>
      <c r="F6" s="30" t="s">
        <v>40</v>
      </c>
    </row>
    <row r="7" spans="1:6" ht="12.95" customHeight="1" x14ac:dyDescent="0.2">
      <c r="A7" s="5" t="s">
        <v>7</v>
      </c>
      <c r="B7" s="5"/>
      <c r="C7" s="12">
        <v>1625000</v>
      </c>
      <c r="D7" s="2"/>
      <c r="E7" s="12">
        <v>1049000</v>
      </c>
      <c r="F7" s="12">
        <v>576000</v>
      </c>
    </row>
    <row r="8" spans="1:6" ht="12.95" customHeight="1" x14ac:dyDescent="0.2">
      <c r="A8" s="5" t="s">
        <v>30</v>
      </c>
      <c r="B8" s="5"/>
      <c r="C8" s="12">
        <v>275000</v>
      </c>
      <c r="D8" s="2"/>
      <c r="E8" s="12">
        <v>275000</v>
      </c>
      <c r="F8" s="12"/>
    </row>
    <row r="9" spans="1:6" ht="12.95" customHeight="1" x14ac:dyDescent="0.2">
      <c r="A9" s="5" t="s">
        <v>31</v>
      </c>
      <c r="B9" s="5"/>
      <c r="C9" s="12">
        <v>240000</v>
      </c>
      <c r="D9" s="2"/>
      <c r="E9" s="12"/>
      <c r="F9" s="12">
        <v>240000</v>
      </c>
    </row>
    <row r="10" spans="1:6" ht="12.95" customHeight="1" x14ac:dyDescent="0.2">
      <c r="A10" s="5" t="s">
        <v>8</v>
      </c>
      <c r="B10" s="5"/>
      <c r="C10" s="12">
        <v>5000</v>
      </c>
      <c r="D10" s="2"/>
      <c r="E10" s="12">
        <f>+C10*0.65</f>
        <v>3250</v>
      </c>
      <c r="F10" s="12">
        <f>+C10-E10</f>
        <v>1750</v>
      </c>
    </row>
    <row r="11" spans="1:6" ht="12.95" customHeight="1" x14ac:dyDescent="0.2">
      <c r="A11" s="5" t="s">
        <v>9</v>
      </c>
      <c r="B11" s="5"/>
      <c r="C11" s="12">
        <v>5000</v>
      </c>
      <c r="D11" s="2"/>
      <c r="E11" s="12">
        <f>+C11*0.65</f>
        <v>3250</v>
      </c>
      <c r="F11" s="12">
        <f>+C11-E11</f>
        <v>1750</v>
      </c>
    </row>
    <row r="12" spans="1:6" ht="12.95" customHeight="1" x14ac:dyDescent="0.2">
      <c r="A12" s="5" t="s">
        <v>10</v>
      </c>
      <c r="B12" s="5"/>
      <c r="C12" s="12">
        <v>0</v>
      </c>
      <c r="D12" s="2"/>
      <c r="E12" s="12"/>
      <c r="F12" s="12"/>
    </row>
    <row r="13" spans="1:6" ht="12.95" customHeight="1" x14ac:dyDescent="0.2">
      <c r="A13" s="5" t="s">
        <v>42</v>
      </c>
      <c r="B13" s="10"/>
      <c r="C13" s="12">
        <v>164395</v>
      </c>
      <c r="D13" s="2"/>
      <c r="E13" s="12">
        <v>106856.75</v>
      </c>
      <c r="F13" s="12">
        <v>57538.25</v>
      </c>
    </row>
    <row r="14" spans="1:6" ht="12.95" customHeight="1" x14ac:dyDescent="0.2">
      <c r="A14" s="5" t="s">
        <v>11</v>
      </c>
      <c r="B14" s="5"/>
      <c r="C14" s="13">
        <v>91500</v>
      </c>
      <c r="D14" s="2"/>
      <c r="E14" s="12">
        <f>+C14*0.65</f>
        <v>59475</v>
      </c>
      <c r="F14" s="13">
        <f>+C14-E14</f>
        <v>32025</v>
      </c>
    </row>
    <row r="15" spans="1:6" ht="12.95" customHeight="1" x14ac:dyDescent="0.2">
      <c r="A15" s="5" t="s">
        <v>21</v>
      </c>
      <c r="B15" s="5"/>
      <c r="C15" s="12">
        <v>0</v>
      </c>
      <c r="D15" s="2"/>
      <c r="E15" s="12"/>
      <c r="F15" s="12"/>
    </row>
    <row r="16" spans="1:6" ht="17.25" customHeight="1" x14ac:dyDescent="0.2">
      <c r="A16" s="10" t="s">
        <v>26</v>
      </c>
      <c r="B16" s="10"/>
      <c r="C16" s="13" t="s">
        <v>2</v>
      </c>
      <c r="D16" s="2"/>
      <c r="E16" s="13"/>
      <c r="F16" s="13"/>
    </row>
    <row r="17" spans="1:7" ht="17.25" customHeight="1" x14ac:dyDescent="0.2">
      <c r="A17" s="10" t="s">
        <v>3</v>
      </c>
      <c r="B17" s="10"/>
      <c r="C17" s="13"/>
      <c r="D17" s="2"/>
      <c r="E17" s="13"/>
      <c r="F17" s="13"/>
    </row>
    <row r="18" spans="1:7" ht="18" customHeight="1" x14ac:dyDescent="0.2">
      <c r="A18" s="5" t="s">
        <v>21</v>
      </c>
      <c r="B18" s="10"/>
      <c r="C18" s="13">
        <v>0</v>
      </c>
      <c r="D18" s="2"/>
      <c r="E18" s="13"/>
      <c r="F18" s="13"/>
    </row>
    <row r="19" spans="1:7" ht="14.1" customHeight="1" x14ac:dyDescent="0.2">
      <c r="A19" s="5" t="s">
        <v>22</v>
      </c>
      <c r="B19" s="5"/>
      <c r="C19" s="12" t="s">
        <v>18</v>
      </c>
      <c r="D19" s="2"/>
      <c r="E19" s="12"/>
      <c r="F19" s="12"/>
    </row>
    <row r="20" spans="1:7" ht="14.1" customHeight="1" x14ac:dyDescent="0.2">
      <c r="A20" s="5"/>
      <c r="B20" s="5"/>
      <c r="C20" s="12"/>
      <c r="D20" s="2"/>
      <c r="E20" s="12"/>
      <c r="F20" s="12"/>
    </row>
    <row r="21" spans="1:7" ht="12.95" customHeight="1" x14ac:dyDescent="0.2">
      <c r="A21" s="5" t="s">
        <v>12</v>
      </c>
      <c r="B21" s="5"/>
      <c r="C21" s="12">
        <v>10000</v>
      </c>
      <c r="D21" s="2"/>
      <c r="E21" s="12">
        <f t="shared" ref="E21:E26" si="0">+C21*0.65</f>
        <v>6500</v>
      </c>
      <c r="F21" s="12">
        <f>+C21-E21</f>
        <v>3500</v>
      </c>
    </row>
    <row r="22" spans="1:7" ht="12.95" customHeight="1" x14ac:dyDescent="0.2">
      <c r="A22" s="5" t="s">
        <v>13</v>
      </c>
      <c r="B22" s="5"/>
      <c r="C22" s="12">
        <v>40000</v>
      </c>
      <c r="D22" s="2"/>
      <c r="E22" s="12">
        <f t="shared" si="0"/>
        <v>26000</v>
      </c>
      <c r="F22" s="12">
        <f t="shared" ref="F22:F26" si="1">+C22-E22</f>
        <v>14000</v>
      </c>
    </row>
    <row r="23" spans="1:7" ht="12.95" customHeight="1" x14ac:dyDescent="0.2">
      <c r="A23" s="5" t="s">
        <v>14</v>
      </c>
      <c r="B23" s="5"/>
      <c r="C23" s="12">
        <v>30000</v>
      </c>
      <c r="D23" s="2"/>
      <c r="E23" s="12">
        <f t="shared" si="0"/>
        <v>19500</v>
      </c>
      <c r="F23" s="12">
        <f t="shared" si="1"/>
        <v>10500</v>
      </c>
    </row>
    <row r="24" spans="1:7" ht="12.95" customHeight="1" x14ac:dyDescent="0.2">
      <c r="A24" s="5" t="s">
        <v>15</v>
      </c>
      <c r="B24" s="5"/>
      <c r="C24" s="12">
        <v>8500</v>
      </c>
      <c r="D24" s="2"/>
      <c r="E24" s="12">
        <f t="shared" si="0"/>
        <v>5525</v>
      </c>
      <c r="F24" s="12">
        <f t="shared" si="1"/>
        <v>2975</v>
      </c>
    </row>
    <row r="25" spans="1:7" ht="12.95" customHeight="1" x14ac:dyDescent="0.2">
      <c r="A25" s="5" t="s">
        <v>36</v>
      </c>
      <c r="B25" s="5"/>
      <c r="C25" s="12">
        <v>3400</v>
      </c>
      <c r="D25" s="2"/>
      <c r="E25" s="12">
        <f t="shared" si="0"/>
        <v>2210</v>
      </c>
      <c r="F25" s="12">
        <f t="shared" si="1"/>
        <v>1190</v>
      </c>
    </row>
    <row r="26" spans="1:7" ht="12.95" customHeight="1" x14ac:dyDescent="0.2">
      <c r="A26" s="5" t="s">
        <v>37</v>
      </c>
      <c r="B26" s="5"/>
      <c r="C26" s="12">
        <v>5100</v>
      </c>
      <c r="D26" s="2"/>
      <c r="E26" s="12">
        <f t="shared" si="0"/>
        <v>3315</v>
      </c>
      <c r="F26" s="12">
        <f t="shared" si="1"/>
        <v>1785</v>
      </c>
    </row>
    <row r="27" spans="1:7" ht="12.95" customHeight="1" x14ac:dyDescent="0.2">
      <c r="A27" s="5"/>
      <c r="B27" s="5"/>
      <c r="C27" s="12"/>
      <c r="D27" s="2"/>
      <c r="E27" s="12"/>
      <c r="F27" s="12"/>
    </row>
    <row r="28" spans="1:7" ht="12.95" customHeight="1" x14ac:dyDescent="0.2">
      <c r="A28" s="5" t="s">
        <v>16</v>
      </c>
      <c r="B28" s="5"/>
      <c r="C28" s="12">
        <v>0</v>
      </c>
      <c r="D28" s="2"/>
      <c r="E28" s="12"/>
      <c r="F28" s="12"/>
    </row>
    <row r="29" spans="1:7" ht="33.75" customHeight="1" x14ac:dyDescent="0.2">
      <c r="A29" s="5" t="s">
        <v>23</v>
      </c>
      <c r="B29" s="5"/>
      <c r="C29" s="12">
        <v>10000</v>
      </c>
      <c r="D29" s="2"/>
      <c r="E29" s="12">
        <f>+C29*0.65</f>
        <v>6500</v>
      </c>
      <c r="F29" s="12">
        <f>+C29-E29</f>
        <v>3500</v>
      </c>
    </row>
    <row r="30" spans="1:7" ht="12.75" customHeight="1" x14ac:dyDescent="0.2">
      <c r="A30" s="11" t="s">
        <v>24</v>
      </c>
      <c r="B30" s="11"/>
      <c r="C30" s="21">
        <f>SUM(C7:C29)</f>
        <v>2512895</v>
      </c>
      <c r="D30" s="2"/>
      <c r="E30" s="21">
        <f t="shared" ref="E30:F30" si="2">SUM(E7:E29)</f>
        <v>1566381.75</v>
      </c>
      <c r="F30" s="21">
        <f t="shared" si="2"/>
        <v>946513.25</v>
      </c>
      <c r="G30" s="26">
        <f>+E30+F30</f>
        <v>2512895</v>
      </c>
    </row>
    <row r="31" spans="1:7" ht="11.1" customHeight="1" x14ac:dyDescent="0.2">
      <c r="A31" s="7"/>
      <c r="B31" s="7"/>
      <c r="C31" s="2"/>
      <c r="D31" s="2"/>
      <c r="E31" s="2"/>
      <c r="F31" s="2"/>
    </row>
    <row r="32" spans="1:7" ht="15.75" x14ac:dyDescent="0.2">
      <c r="A32" s="19" t="s">
        <v>20</v>
      </c>
      <c r="B32" s="17"/>
      <c r="C32" s="18"/>
    </row>
    <row r="33" spans="1:7" ht="15" x14ac:dyDescent="0.2">
      <c r="A33" s="14" t="s">
        <v>27</v>
      </c>
      <c r="B33" s="15"/>
      <c r="C33" s="20">
        <v>415000</v>
      </c>
      <c r="E33" s="20">
        <v>415000</v>
      </c>
      <c r="F33" s="20"/>
    </row>
    <row r="34" spans="1:7" ht="15" x14ac:dyDescent="0.2">
      <c r="A34" s="14" t="s">
        <v>28</v>
      </c>
      <c r="B34" s="15"/>
      <c r="C34" s="20"/>
      <c r="E34" s="20"/>
      <c r="F34" s="20"/>
    </row>
    <row r="35" spans="1:7" ht="15" x14ac:dyDescent="0.2">
      <c r="A35" s="14" t="s">
        <v>29</v>
      </c>
      <c r="B35" s="15"/>
      <c r="C35" s="20">
        <v>240000</v>
      </c>
      <c r="E35" s="20"/>
      <c r="F35" s="20">
        <v>240000</v>
      </c>
    </row>
    <row r="36" spans="1:7" ht="15" x14ac:dyDescent="0.2">
      <c r="A36" s="23" t="s">
        <v>32</v>
      </c>
      <c r="B36" s="24"/>
      <c r="C36" s="25">
        <v>608025</v>
      </c>
      <c r="E36" s="25"/>
      <c r="F36" s="25">
        <v>608025</v>
      </c>
    </row>
    <row r="37" spans="1:7" ht="15" x14ac:dyDescent="0.2">
      <c r="A37" s="14" t="s">
        <v>34</v>
      </c>
      <c r="B37" s="15"/>
      <c r="C37" s="20">
        <v>275000</v>
      </c>
      <c r="E37" s="20">
        <v>275000</v>
      </c>
      <c r="F37" s="20"/>
    </row>
    <row r="38" spans="1:7" ht="15" x14ac:dyDescent="0.2">
      <c r="A38" s="14" t="s">
        <v>35</v>
      </c>
      <c r="B38" s="15"/>
      <c r="C38" s="20">
        <v>225000</v>
      </c>
      <c r="E38" s="20">
        <v>225000</v>
      </c>
      <c r="F38" s="20"/>
    </row>
    <row r="39" spans="1:7" ht="30" x14ac:dyDescent="0.2">
      <c r="A39" s="14" t="s">
        <v>43</v>
      </c>
      <c r="B39" s="15"/>
      <c r="C39" s="20">
        <v>281395</v>
      </c>
      <c r="E39" s="20"/>
      <c r="F39" s="20">
        <v>98488.25</v>
      </c>
    </row>
    <row r="40" spans="1:7" ht="15" x14ac:dyDescent="0.2">
      <c r="A40" s="14" t="s">
        <v>41</v>
      </c>
      <c r="B40" s="15"/>
      <c r="C40" s="25">
        <v>468475</v>
      </c>
      <c r="E40" s="25">
        <v>651381.75</v>
      </c>
      <c r="F40" s="25"/>
    </row>
    <row r="41" spans="1:7" ht="15" x14ac:dyDescent="0.2">
      <c r="A41" s="14"/>
      <c r="B41" s="15"/>
      <c r="C41" s="25"/>
    </row>
    <row r="42" spans="1:7" ht="15.75" x14ac:dyDescent="0.2">
      <c r="A42" s="16" t="s">
        <v>25</v>
      </c>
      <c r="B42" s="16"/>
      <c r="C42" s="22">
        <f>SUM(C33:C41)</f>
        <v>2512895</v>
      </c>
      <c r="E42" s="22">
        <f t="shared" ref="E42:F42" si="3">SUM(E33:E41)</f>
        <v>1566381.75</v>
      </c>
      <c r="F42" s="22">
        <f t="shared" si="3"/>
        <v>946513.25</v>
      </c>
      <c r="G42" s="26">
        <f>+E42+F42</f>
        <v>2512895</v>
      </c>
    </row>
  </sheetData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Bauer</dc:creator>
  <cp:lastModifiedBy>Perry Bean</cp:lastModifiedBy>
  <cp:lastPrinted>2017-07-14T14:37:18Z</cp:lastPrinted>
  <dcterms:created xsi:type="dcterms:W3CDTF">2017-06-15T15:12:33Z</dcterms:created>
  <dcterms:modified xsi:type="dcterms:W3CDTF">2017-11-10T15:11:41Z</dcterms:modified>
</cp:coreProperties>
</file>